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200" windowWidth="12420" windowHeight="6020" activeTab="0"/>
  </bookViews>
  <sheets>
    <sheet name="Generale" sheetId="1" r:id="rId1"/>
    <sheet name="Casa Residenza per Anziani" sheetId="2" r:id="rId2"/>
    <sheet name="Centri Diurni" sheetId="3" r:id="rId3"/>
    <sheet name="Trasporto Anziani e Disabili" sheetId="4" r:id="rId4"/>
    <sheet name="Nido Rodari" sheetId="5" r:id="rId5"/>
    <sheet name="Scuola Infanzia Girasole Paloma" sheetId="6" r:id="rId6"/>
    <sheet name="CEP" sheetId="7" r:id="rId7"/>
    <sheet name="Trasporto scolastico Castelnovo" sheetId="8" r:id="rId8"/>
    <sheet name="Nido Carpi" sheetId="9" r:id="rId9"/>
    <sheet name="Scuola Infanzia Varini" sheetId="10" r:id="rId10"/>
    <sheet name="Scuola Infanzia Caduti" sheetId="11" r:id="rId11"/>
    <sheet name="Trasporto Scolastico Cadelbosco" sheetId="12" r:id="rId12"/>
  </sheets>
  <definedNames>
    <definedName name="_xlnm.Print_Area" localSheetId="2">'Centri Diurni'!$A$1:$E$18</definedName>
  </definedNames>
  <calcPr fullCalcOnLoad="1"/>
</workbook>
</file>

<file path=xl/sharedStrings.xml><?xml version="1.0" encoding="utf-8"?>
<sst xmlns="http://schemas.openxmlformats.org/spreadsheetml/2006/main" count="174" uniqueCount="79">
  <si>
    <t>VALORE PRODUZIONE</t>
  </si>
  <si>
    <t>RICAVI ATTIVITA' SOCIO-ASSISTENZIALE</t>
  </si>
  <si>
    <t xml:space="preserve"> di cui RETTE</t>
  </si>
  <si>
    <t>di cui ONERI A RILIEVO SANITARIO</t>
  </si>
  <si>
    <t>di cui CONCORSI E RIMBORSI</t>
  </si>
  <si>
    <t>di cui ALTRI</t>
  </si>
  <si>
    <t>COSTI CAPITALIZZATI</t>
  </si>
  <si>
    <t>PROVENTI E RICAVI DIVERSI</t>
  </si>
  <si>
    <t xml:space="preserve">CONTRIBUTI IN CONTO ESERCIZIO </t>
  </si>
  <si>
    <t>COSTI PRODUZIONE</t>
  </si>
  <si>
    <t>ACQUISTI BENI</t>
  </si>
  <si>
    <t>ACQUISTI SERVIZI</t>
  </si>
  <si>
    <t>GODIMENTO BENI TERZI</t>
  </si>
  <si>
    <t>PERSONALE</t>
  </si>
  <si>
    <t>AMMORTAMENTI</t>
  </si>
  <si>
    <t>ONERI DIVERSI GESTIONE</t>
  </si>
  <si>
    <t>di cui CONTRIBUTI COMUNE</t>
  </si>
  <si>
    <t xml:space="preserve">CEP </t>
  </si>
  <si>
    <t>CONTRIBUTI IN CONTO ESERCIZIO</t>
  </si>
  <si>
    <t>di cui CONTRIBUTI IN CONTO ESERCIZIO COMUNE</t>
  </si>
  <si>
    <t>TRASPORTO SCOLASTICO</t>
  </si>
  <si>
    <t>TRASPORTI SCOLASTICI</t>
  </si>
  <si>
    <t>CRA</t>
  </si>
  <si>
    <t>TRASPORTO DISABILI E ANZIANI</t>
  </si>
  <si>
    <t xml:space="preserve">CONTO ECONOMICO  RICAVI E COSTI DIRETTI </t>
  </si>
  <si>
    <t xml:space="preserve"> VALORE PRODUZIONE </t>
  </si>
  <si>
    <t xml:space="preserve"> RICAVI ATTIVITA' SOCIO-ASSISTENZIALE </t>
  </si>
  <si>
    <t xml:space="preserve">  di cui RETTE </t>
  </si>
  <si>
    <t xml:space="preserve"> di cui ONERI A RILIEVO SANITARIO </t>
  </si>
  <si>
    <t xml:space="preserve"> di cui CONCORSI E RIMBORSI </t>
  </si>
  <si>
    <t xml:space="preserve"> COSTI CAPITALIZZATI </t>
  </si>
  <si>
    <t xml:space="preserve"> PROVENTI E RICAVI DIVERSI </t>
  </si>
  <si>
    <t xml:space="preserve"> CONTRIBUTI IN CONTO ESERCIZIO  </t>
  </si>
  <si>
    <t xml:space="preserve"> di cui CONTRIBUTI IN CONTO ESERCIZIO COMUNE </t>
  </si>
  <si>
    <t xml:space="preserve"> COSTI PRODUZIONE </t>
  </si>
  <si>
    <t xml:space="preserve"> ACQUISTI BENI </t>
  </si>
  <si>
    <t xml:space="preserve"> ACQUISTI SERVIZI </t>
  </si>
  <si>
    <t xml:space="preserve"> GODIMENTO BENI TERZI </t>
  </si>
  <si>
    <t xml:space="preserve"> PERSONALE </t>
  </si>
  <si>
    <t xml:space="preserve"> AMMORTAMENTI </t>
  </si>
  <si>
    <t xml:space="preserve"> ONERI DIVERSI GESTIONE </t>
  </si>
  <si>
    <t>CONTO ECONOMICO  RICAVI E COSTI DIRETTI</t>
  </si>
  <si>
    <t>Di cui CONTRIBUTI IN CONTO ESERCIZIO - COMUNE</t>
  </si>
  <si>
    <t xml:space="preserve"> NIDO RODARI </t>
  </si>
  <si>
    <t>RICAVI ATTIVITA’ SOCIO-ASSISTENZIALE</t>
  </si>
  <si>
    <t xml:space="preserve"> SCI GIRASOLE PALOMAR</t>
  </si>
  <si>
    <t xml:space="preserve">NIDO CARPI </t>
  </si>
  <si>
    <t xml:space="preserve"> SCI VARINI </t>
  </si>
  <si>
    <t xml:space="preserve"> SCI CADUTI </t>
  </si>
  <si>
    <t>GODIMENTO DI TERZI</t>
  </si>
  <si>
    <t>CONTO ECONOMICO RICAVI E COSTI DIRETTI</t>
  </si>
  <si>
    <t>SERVIZI SOCIO-ASSISTENZIALI</t>
  </si>
  <si>
    <t>SERVIZI EDUCATIVI</t>
  </si>
  <si>
    <t>SPESE GENERALI E UFFICI SCUOLA</t>
  </si>
  <si>
    <t>Oneri finanziari</t>
  </si>
  <si>
    <t>Imposte sul reddito</t>
  </si>
  <si>
    <t>CONTO ECONOMICO 2020 RICAVI E COSTI DIRETTI</t>
  </si>
  <si>
    <t>CD CASTELNOVO (sino al 30/06)</t>
  </si>
  <si>
    <t xml:space="preserve">CD CADELBOSCO </t>
  </si>
  <si>
    <t>CD BAGNOLO (ottobre-dicembre 2020)</t>
  </si>
  <si>
    <t>VOCE</t>
  </si>
  <si>
    <t>RICAVI</t>
  </si>
  <si>
    <t>Rette</t>
  </si>
  <si>
    <t>Altri ricavi da attività socio-assistenziali</t>
  </si>
  <si>
    <t>Costi capitalizzati</t>
  </si>
  <si>
    <t>Proventi e ricavi diversi</t>
  </si>
  <si>
    <t>Contributi da Enti diversi dai Soci</t>
  </si>
  <si>
    <t>Contributi da Soci</t>
  </si>
  <si>
    <t>VALORE DELLA PRODUZIONE</t>
  </si>
  <si>
    <t>COSTI</t>
  </si>
  <si>
    <t>Acquisti di beni</t>
  </si>
  <si>
    <t>Acquisti di servizi</t>
  </si>
  <si>
    <t>Godimento di beni terzi</t>
  </si>
  <si>
    <t>Costi del personale</t>
  </si>
  <si>
    <t>Ammortamento e  svalutazioni</t>
  </si>
  <si>
    <t>Oneri diversi di gestione</t>
  </si>
  <si>
    <t>COSTI  DELLA PRODUZIONE</t>
  </si>
  <si>
    <t>COSTI TOTALI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</si>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</sst>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  <numFmt numFmtId="165" formatCode="_-&quot;€&quot;\ * #,##0.000_-;\-&quot;€&quot;\ * #,##0.000_-;_-&quot;€&quot;\ * &quot;-&quot;??_-;_-@_-"/>
    <numFmt numFmtId="166" formatCode="_-&quot;€&quot;\ * #,##0.0000_-;\-&quot;€&quot;\ * #,##0.0000_-;_-&quot;€&quot;\ * &quot;-&quot;??_-;_-@_-"/>
    <numFmt numFmtId="167" formatCode="_-&quot;€&quot;\ * #,##0.0_-;\-&quot;€&quot;\ * #,##0.0_-;_-&quot;€&quot;\ * &quot;-&quot;??_-;_-@_-"/>
    <numFmt numFmtId="168" formatCode="#,##0.00_ ;[Red]\-#,##0.00\ "/>
    <numFmt numFmtId="169" formatCode="&quot;€&quot;\ #,##0.0;[Red]\-&quot;€&quot;\ 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8"/>
      <color theme="1"/>
      <name val="Tahoma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17" borderId="10" xfId="0" applyFont="1" applyFill="1" applyBorder="1" applyAlignment="1">
      <alignment wrapText="1"/>
    </xf>
    <xf numFmtId="164" fontId="45" fillId="17" borderId="10" xfId="61" applyNumberFormat="1" applyFont="1" applyFill="1" applyBorder="1" applyAlignment="1">
      <alignment/>
    </xf>
    <xf numFmtId="0" fontId="46" fillId="11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164" fontId="0" fillId="0" borderId="10" xfId="61" applyNumberFormat="1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/>
    </xf>
    <xf numFmtId="0" fontId="41" fillId="5" borderId="10" xfId="0" applyFont="1" applyFill="1" applyBorder="1" applyAlignment="1">
      <alignment wrapText="1"/>
    </xf>
    <xf numFmtId="164" fontId="41" fillId="5" borderId="10" xfId="61" applyNumberFormat="1" applyFont="1" applyFill="1" applyBorder="1" applyAlignment="1">
      <alignment wrapText="1"/>
    </xf>
    <xf numFmtId="164" fontId="41" fillId="11" borderId="10" xfId="61" applyNumberFormat="1" applyFont="1" applyFill="1" applyBorder="1" applyAlignment="1">
      <alignment/>
    </xf>
    <xf numFmtId="4" fontId="47" fillId="0" borderId="10" xfId="0" applyNumberFormat="1" applyFont="1" applyBorder="1" applyAlignment="1">
      <alignment/>
    </xf>
    <xf numFmtId="164" fontId="45" fillId="17" borderId="10" xfId="0" applyNumberFormat="1" applyFont="1" applyFill="1" applyBorder="1" applyAlignment="1">
      <alignment wrapText="1"/>
    </xf>
    <xf numFmtId="164" fontId="46" fillId="11" borderId="10" xfId="61" applyNumberFormat="1" applyFont="1" applyFill="1" applyBorder="1" applyAlignment="1">
      <alignment/>
    </xf>
    <xf numFmtId="164" fontId="45" fillId="17" borderId="10" xfId="61" applyNumberFormat="1" applyFont="1" applyFill="1" applyBorder="1" applyAlignment="1">
      <alignment wrapText="1"/>
    </xf>
    <xf numFmtId="44" fontId="45" fillId="17" borderId="10" xfId="61" applyFont="1" applyFill="1" applyBorder="1" applyAlignment="1">
      <alignment wrapText="1"/>
    </xf>
    <xf numFmtId="44" fontId="41" fillId="0" borderId="0" xfId="61" applyFont="1" applyFill="1" applyBorder="1" applyAlignment="1">
      <alignment/>
    </xf>
    <xf numFmtId="164" fontId="0" fillId="0" borderId="0" xfId="61" applyNumberFormat="1" applyFont="1" applyBorder="1" applyAlignment="1">
      <alignment/>
    </xf>
    <xf numFmtId="0" fontId="0" fillId="0" borderId="0" xfId="0" applyBorder="1" applyAlignment="1">
      <alignment/>
    </xf>
    <xf numFmtId="0" fontId="48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vertical="center" wrapText="1"/>
    </xf>
    <xf numFmtId="6" fontId="48" fillId="33" borderId="10" xfId="0" applyNumberFormat="1" applyFont="1" applyFill="1" applyBorder="1" applyAlignment="1">
      <alignment vertical="center"/>
    </xf>
    <xf numFmtId="44" fontId="0" fillId="0" borderId="10" xfId="61" applyFont="1" applyBorder="1" applyAlignment="1">
      <alignment/>
    </xf>
    <xf numFmtId="6" fontId="49" fillId="37" borderId="10" xfId="0" applyNumberFormat="1" applyFont="1" applyFill="1" applyBorder="1" applyAlignment="1">
      <alignment vertical="center" wrapText="1"/>
    </xf>
    <xf numFmtId="164" fontId="49" fillId="35" borderId="10" xfId="61" applyNumberFormat="1" applyFont="1" applyFill="1" applyBorder="1" applyAlignment="1">
      <alignment vertical="center" wrapText="1"/>
    </xf>
    <xf numFmtId="6" fontId="49" fillId="35" borderId="10" xfId="0" applyNumberFormat="1" applyFont="1" applyFill="1" applyBorder="1" applyAlignment="1">
      <alignment vertical="center" wrapText="1"/>
    </xf>
    <xf numFmtId="6" fontId="50" fillId="0" borderId="10" xfId="0" applyNumberFormat="1" applyFont="1" applyBorder="1" applyAlignment="1">
      <alignment vertical="center"/>
    </xf>
    <xf numFmtId="6" fontId="0" fillId="0" borderId="10" xfId="61" applyNumberFormat="1" applyFont="1" applyBorder="1" applyAlignment="1">
      <alignment/>
    </xf>
    <xf numFmtId="0" fontId="52" fillId="0" borderId="10" xfId="0" applyFont="1" applyBorder="1" applyAlignment="1">
      <alignment vertical="top" wrapText="1"/>
    </xf>
    <xf numFmtId="6" fontId="52" fillId="0" borderId="10" xfId="0" applyNumberFormat="1" applyFont="1" applyBorder="1" applyAlignment="1">
      <alignment vertical="top" wrapText="1"/>
    </xf>
    <xf numFmtId="0" fontId="49" fillId="34" borderId="10" xfId="0" applyFont="1" applyFill="1" applyBorder="1" applyAlignment="1">
      <alignment vertical="center" wrapText="1"/>
    </xf>
    <xf numFmtId="0" fontId="41" fillId="17" borderId="10" xfId="0" applyFont="1" applyFill="1" applyBorder="1" applyAlignment="1">
      <alignment/>
    </xf>
    <xf numFmtId="0" fontId="53" fillId="38" borderId="10" xfId="0" applyFont="1" applyFill="1" applyBorder="1" applyAlignment="1">
      <alignment horizontal="center" vertical="top" wrapText="1"/>
    </xf>
    <xf numFmtId="164" fontId="52" fillId="0" borderId="10" xfId="61" applyNumberFormat="1" applyFont="1" applyBorder="1" applyAlignment="1">
      <alignment vertical="top" wrapText="1"/>
    </xf>
    <xf numFmtId="0" fontId="53" fillId="38" borderId="10" xfId="0" applyFont="1" applyFill="1" applyBorder="1" applyAlignment="1">
      <alignment vertical="top" wrapText="1"/>
    </xf>
    <xf numFmtId="6" fontId="53" fillId="38" borderId="10" xfId="0" applyNumberFormat="1" applyFont="1" applyFill="1" applyBorder="1" applyAlignment="1">
      <alignment vertical="top" wrapText="1"/>
    </xf>
    <xf numFmtId="0" fontId="53" fillId="9" borderId="10" xfId="0" applyFont="1" applyFill="1" applyBorder="1" applyAlignment="1">
      <alignment horizontal="center" vertical="top" wrapText="1"/>
    </xf>
    <xf numFmtId="0" fontId="53" fillId="9" borderId="10" xfId="0" applyFont="1" applyFill="1" applyBorder="1" applyAlignment="1">
      <alignment vertical="top" wrapText="1"/>
    </xf>
    <xf numFmtId="6" fontId="53" fillId="9" borderId="10" xfId="0" applyNumberFormat="1" applyFont="1" applyFill="1" applyBorder="1" applyAlignment="1">
      <alignment vertical="top" wrapText="1"/>
    </xf>
    <xf numFmtId="0" fontId="53" fillId="17" borderId="10" xfId="0" applyFont="1" applyFill="1" applyBorder="1" applyAlignment="1">
      <alignment vertical="top" wrapText="1"/>
    </xf>
    <xf numFmtId="6" fontId="53" fillId="17" borderId="10" xfId="0" applyNumberFormat="1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8.57421875" style="0" customWidth="1"/>
    <col min="2" max="2" width="17.140625" style="0" customWidth="1"/>
    <col min="3" max="3" width="20.421875" style="0" customWidth="1"/>
    <col min="4" max="4" width="18.421875" style="0" customWidth="1"/>
    <col min="5" max="5" width="16.8515625" style="0" customWidth="1"/>
  </cols>
  <sheetData>
    <row r="1" spans="1:5" ht="55.5">
      <c r="A1" s="37" t="s">
        <v>60</v>
      </c>
      <c r="B1" s="15" t="s">
        <v>52</v>
      </c>
      <c r="C1" s="15" t="s">
        <v>51</v>
      </c>
      <c r="D1" s="15" t="s">
        <v>53</v>
      </c>
      <c r="E1" s="15" t="s">
        <v>78</v>
      </c>
    </row>
    <row r="2" spans="1:5" ht="15">
      <c r="A2" s="38" t="s">
        <v>61</v>
      </c>
      <c r="B2" s="38"/>
      <c r="C2" s="38"/>
      <c r="D2" s="38"/>
      <c r="E2" s="38"/>
    </row>
    <row r="3" spans="1:5" ht="15">
      <c r="A3" s="34" t="s">
        <v>62</v>
      </c>
      <c r="B3" s="39">
        <v>603426.2800000003</v>
      </c>
      <c r="C3" s="35">
        <v>940431.3600000038</v>
      </c>
      <c r="D3" s="7"/>
      <c r="E3" s="35">
        <f>SUM(B3:D3)</f>
        <v>1543857.640000004</v>
      </c>
    </row>
    <row r="4" spans="1:5" ht="46.5">
      <c r="A4" s="34" t="s">
        <v>63</v>
      </c>
      <c r="B4" s="39">
        <v>2519.78</v>
      </c>
      <c r="C4" s="35">
        <v>1280313.3900000001</v>
      </c>
      <c r="D4" s="35">
        <v>22800.93</v>
      </c>
      <c r="E4" s="35">
        <f>SUM(B4:D4)</f>
        <v>1305634.1</v>
      </c>
    </row>
    <row r="5" spans="1:5" ht="30.75">
      <c r="A5" s="34" t="s">
        <v>64</v>
      </c>
      <c r="B5" s="39">
        <v>1199.53</v>
      </c>
      <c r="C5" s="35">
        <v>1639.18</v>
      </c>
      <c r="D5" s="35">
        <v>3240.64</v>
      </c>
      <c r="E5" s="35">
        <f>SUM(B5:D5)</f>
        <v>6079.35</v>
      </c>
    </row>
    <row r="6" spans="1:5" ht="30.75">
      <c r="A6" s="34" t="s">
        <v>65</v>
      </c>
      <c r="B6" s="39">
        <v>82057.4</v>
      </c>
      <c r="C6" s="35">
        <v>9069.41</v>
      </c>
      <c r="D6" s="35">
        <v>32765.2</v>
      </c>
      <c r="E6" s="35">
        <f>SUM(B6:D6)</f>
        <v>123892.01</v>
      </c>
    </row>
    <row r="7" spans="1:5" ht="46.5">
      <c r="A7" s="34" t="s">
        <v>66</v>
      </c>
      <c r="B7" s="39">
        <v>537747.24</v>
      </c>
      <c r="C7" s="35">
        <v>70788</v>
      </c>
      <c r="D7" s="35">
        <v>547184</v>
      </c>
      <c r="E7" s="35">
        <f>SUM(B7:D7)</f>
        <v>1155719.24</v>
      </c>
    </row>
    <row r="8" spans="1:5" ht="30.75">
      <c r="A8" s="34" t="s">
        <v>67</v>
      </c>
      <c r="B8" s="39">
        <v>1984271.6600000001</v>
      </c>
      <c r="C8" s="35">
        <v>269544</v>
      </c>
      <c r="D8" s="7"/>
      <c r="E8" s="35">
        <f>SUM(B8:D8)</f>
        <v>2253815.66</v>
      </c>
    </row>
    <row r="9" spans="1:5" ht="61.5">
      <c r="A9" s="40" t="s">
        <v>68</v>
      </c>
      <c r="B9" s="41">
        <f>SUM(B3:B8)+1</f>
        <v>3211222.8900000006</v>
      </c>
      <c r="C9" s="41">
        <f>SUM(C3:C8)</f>
        <v>2571785.340000004</v>
      </c>
      <c r="D9" s="41">
        <f>SUM(D4:D7)</f>
        <v>605990.77</v>
      </c>
      <c r="E9" s="41">
        <f>SUM(B9:D9)</f>
        <v>6388999.000000004</v>
      </c>
    </row>
    <row r="10" spans="1:5" ht="15">
      <c r="A10" s="42" t="s">
        <v>69</v>
      </c>
      <c r="B10" s="42"/>
      <c r="C10" s="42"/>
      <c r="D10" s="42"/>
      <c r="E10" s="42"/>
    </row>
    <row r="11" spans="1:5" ht="15">
      <c r="A11" s="34" t="s">
        <v>70</v>
      </c>
      <c r="B11" s="35">
        <v>85033.04</v>
      </c>
      <c r="C11" s="35">
        <v>99673.53</v>
      </c>
      <c r="D11" s="35">
        <v>6565.09</v>
      </c>
      <c r="E11" s="35">
        <f>SUM(B11:D11)</f>
        <v>191271.66</v>
      </c>
    </row>
    <row r="12" spans="1:5" ht="30.75">
      <c r="A12" s="34" t="s">
        <v>71</v>
      </c>
      <c r="B12" s="35">
        <v>1657924.48</v>
      </c>
      <c r="C12" s="35">
        <v>620058.62</v>
      </c>
      <c r="D12" s="35">
        <v>194809.13</v>
      </c>
      <c r="E12" s="35">
        <f>SUM(B12:D12)</f>
        <v>2472792.23</v>
      </c>
    </row>
    <row r="13" spans="1:5" ht="30.75">
      <c r="A13" s="34" t="s">
        <v>72</v>
      </c>
      <c r="B13" s="35">
        <v>4766.73</v>
      </c>
      <c r="C13" s="35">
        <v>80197.82</v>
      </c>
      <c r="D13" s="35">
        <v>3399.2</v>
      </c>
      <c r="E13" s="35">
        <f>SUM(B13:D13)</f>
        <v>88363.75</v>
      </c>
    </row>
    <row r="14" spans="1:5" ht="30.75">
      <c r="A14" s="34" t="s">
        <v>73</v>
      </c>
      <c r="B14" s="35">
        <v>1454145.2</v>
      </c>
      <c r="C14" s="35">
        <v>1738454.75</v>
      </c>
      <c r="D14" s="35">
        <v>322403.53</v>
      </c>
      <c r="E14" s="35">
        <f>SUM(B14:D14)</f>
        <v>3515003.4800000004</v>
      </c>
    </row>
    <row r="15" spans="1:5" ht="30.75">
      <c r="A15" s="34" t="s">
        <v>74</v>
      </c>
      <c r="B15" s="35">
        <v>8393.03</v>
      </c>
      <c r="C15" s="35">
        <v>17879.64</v>
      </c>
      <c r="D15" s="35">
        <v>8252.87</v>
      </c>
      <c r="E15" s="35">
        <f>SUM(B15:D15)</f>
        <v>34525.54</v>
      </c>
    </row>
    <row r="16" spans="1:5" ht="30.75">
      <c r="A16" s="34" t="s">
        <v>75</v>
      </c>
      <c r="B16" s="35">
        <v>959.41</v>
      </c>
      <c r="C16" s="35">
        <v>15521</v>
      </c>
      <c r="D16" s="35">
        <v>19441.29</v>
      </c>
      <c r="E16" s="35">
        <f>SUM(B16:D16)</f>
        <v>35921.7</v>
      </c>
    </row>
    <row r="17" spans="1:5" ht="30.75">
      <c r="A17" s="43" t="s">
        <v>76</v>
      </c>
      <c r="B17" s="44">
        <f>SUM(B11:B16)</f>
        <v>3211221.89</v>
      </c>
      <c r="C17" s="44">
        <f>SUM(C11:C16)</f>
        <v>2571785.36</v>
      </c>
      <c r="D17" s="44">
        <f>SUM(D11:D16)</f>
        <v>554871.1100000001</v>
      </c>
      <c r="E17" s="44">
        <f>SUM(B17:D17)</f>
        <v>6337878.36</v>
      </c>
    </row>
    <row r="18" spans="1:5" ht="15">
      <c r="A18" s="34" t="s">
        <v>54</v>
      </c>
      <c r="B18" s="7"/>
      <c r="C18" s="7"/>
      <c r="D18" s="35">
        <v>-115</v>
      </c>
      <c r="E18" s="35">
        <f>SUM(B18:D18)</f>
        <v>-115</v>
      </c>
    </row>
    <row r="19" spans="1:5" ht="30.75">
      <c r="A19" s="34" t="s">
        <v>55</v>
      </c>
      <c r="B19" s="7"/>
      <c r="C19" s="7"/>
      <c r="D19" s="35">
        <v>40663</v>
      </c>
      <c r="E19" s="35">
        <f>SUM(B19:D19)</f>
        <v>40663</v>
      </c>
    </row>
    <row r="20" spans="1:5" ht="15">
      <c r="A20" s="45" t="s">
        <v>77</v>
      </c>
      <c r="B20" s="46">
        <f>SUM(B17:B19)</f>
        <v>3211221.89</v>
      </c>
      <c r="C20" s="46">
        <f>SUM(B20)</f>
        <v>3211221.89</v>
      </c>
      <c r="D20" s="46">
        <f>D17+D18+D19</f>
        <v>595419.1100000001</v>
      </c>
      <c r="E20" s="46">
        <f>SUM(E17:E19)</f>
        <v>6378426.36</v>
      </c>
    </row>
  </sheetData>
  <sheetProtection/>
  <mergeCells count="2">
    <mergeCell ref="A2:E2"/>
    <mergeCell ref="A10:E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0.7109375" style="0" customWidth="1"/>
    <col min="2" max="2" width="25.8515625" style="0" customWidth="1"/>
  </cols>
  <sheetData>
    <row r="1" spans="1:2" ht="36.75">
      <c r="A1" s="24" t="s">
        <v>41</v>
      </c>
      <c r="B1" s="26" t="s">
        <v>47</v>
      </c>
    </row>
    <row r="2" spans="1:2" ht="16.5">
      <c r="A2" s="20" t="s">
        <v>0</v>
      </c>
      <c r="B2" s="27">
        <f>B3+B5+B6+B7</f>
        <v>663242.2599999998</v>
      </c>
    </row>
    <row r="3" spans="1:2" ht="14.25">
      <c r="A3" s="21" t="s">
        <v>1</v>
      </c>
      <c r="B3" s="28">
        <f>B4</f>
        <v>137109.74999999985</v>
      </c>
    </row>
    <row r="4" spans="1:2" ht="14.25">
      <c r="A4" s="22" t="s">
        <v>2</v>
      </c>
      <c r="B4" s="28">
        <v>137109.74999999985</v>
      </c>
    </row>
    <row r="5" spans="1:2" ht="14.25">
      <c r="A5" s="21" t="s">
        <v>6</v>
      </c>
      <c r="B5" s="28">
        <v>83.31</v>
      </c>
    </row>
    <row r="6" spans="1:2" ht="14.25">
      <c r="A6" s="21" t="s">
        <v>7</v>
      </c>
      <c r="B6" s="28">
        <v>159.5</v>
      </c>
    </row>
    <row r="7" spans="1:2" ht="14.25">
      <c r="A7" s="21" t="s">
        <v>18</v>
      </c>
      <c r="B7" s="33">
        <v>525889.7</v>
      </c>
    </row>
    <row r="8" spans="1:2" ht="28.5">
      <c r="A8" s="25" t="s">
        <v>19</v>
      </c>
      <c r="B8" s="29">
        <v>423364.56</v>
      </c>
    </row>
    <row r="9" spans="1:2" ht="16.5">
      <c r="A9" s="20" t="s">
        <v>9</v>
      </c>
      <c r="B9" s="27">
        <f>B10+B11+B12+B13+B14+B15</f>
        <v>663242.2599999999</v>
      </c>
    </row>
    <row r="10" spans="1:2" ht="14.25">
      <c r="A10" s="21" t="s">
        <v>10</v>
      </c>
      <c r="B10" s="28">
        <v>8493.75</v>
      </c>
    </row>
    <row r="11" spans="1:2" ht="14.25">
      <c r="A11" s="21" t="s">
        <v>11</v>
      </c>
      <c r="B11" s="28">
        <v>103912.39</v>
      </c>
    </row>
    <row r="12" spans="1:2" ht="14.25">
      <c r="A12" s="21" t="s">
        <v>49</v>
      </c>
      <c r="B12" s="28">
        <v>1308.08</v>
      </c>
    </row>
    <row r="13" spans="1:2" ht="14.25">
      <c r="A13" s="21" t="s">
        <v>13</v>
      </c>
      <c r="B13" s="28">
        <v>547258.45</v>
      </c>
    </row>
    <row r="14" spans="1:2" ht="14.25">
      <c r="A14" s="21" t="s">
        <v>14</v>
      </c>
      <c r="B14" s="28">
        <v>2197.26</v>
      </c>
    </row>
    <row r="15" spans="1:2" ht="14.25">
      <c r="A15" s="21" t="s">
        <v>15</v>
      </c>
      <c r="B15" s="28">
        <v>72.33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2.28125" style="0" customWidth="1"/>
    <col min="2" max="2" width="25.421875" style="0" customWidth="1"/>
  </cols>
  <sheetData>
    <row r="1" spans="1:2" ht="36.75">
      <c r="A1" s="24" t="s">
        <v>41</v>
      </c>
      <c r="B1" s="13" t="s">
        <v>48</v>
      </c>
    </row>
    <row r="2" spans="1:2" ht="16.5">
      <c r="A2" s="20" t="s">
        <v>0</v>
      </c>
      <c r="B2" s="14">
        <f>B3+B6+B7</f>
        <v>234319.96000000002</v>
      </c>
    </row>
    <row r="3" spans="1:2" ht="14.25">
      <c r="A3" s="21" t="s">
        <v>1</v>
      </c>
      <c r="B3" s="6">
        <f>B4</f>
        <v>50817.96000000001</v>
      </c>
    </row>
    <row r="4" spans="1:2" ht="14.25">
      <c r="A4" s="22" t="s">
        <v>2</v>
      </c>
      <c r="B4" s="6">
        <v>50817.96000000001</v>
      </c>
    </row>
    <row r="5" spans="1:2" ht="14.25">
      <c r="A5" s="21" t="s">
        <v>6</v>
      </c>
      <c r="B5" s="6">
        <v>0</v>
      </c>
    </row>
    <row r="6" spans="1:2" ht="14.25">
      <c r="A6" s="21" t="s">
        <v>7</v>
      </c>
      <c r="B6" s="6">
        <v>3334.87</v>
      </c>
    </row>
    <row r="7" spans="1:2" ht="14.25">
      <c r="A7" s="21" t="s">
        <v>18</v>
      </c>
      <c r="B7" s="6">
        <v>180167.13</v>
      </c>
    </row>
    <row r="8" spans="1:2" ht="28.5">
      <c r="A8" s="25" t="s">
        <v>19</v>
      </c>
      <c r="B8" s="30">
        <v>139874.86</v>
      </c>
    </row>
    <row r="9" spans="1:2" ht="16.5">
      <c r="A9" s="20" t="s">
        <v>9</v>
      </c>
      <c r="B9" s="14">
        <f>B10+B11+B12+B13+B14+B15</f>
        <v>234319.95999999996</v>
      </c>
    </row>
    <row r="10" spans="1:2" ht="14.25">
      <c r="A10" s="21" t="s">
        <v>10</v>
      </c>
      <c r="B10" s="6">
        <v>3834.46</v>
      </c>
    </row>
    <row r="11" spans="1:2" ht="14.25">
      <c r="A11" s="21" t="s">
        <v>11</v>
      </c>
      <c r="B11" s="6">
        <v>61122.34</v>
      </c>
    </row>
    <row r="12" spans="1:2" ht="14.25">
      <c r="A12" s="21" t="s">
        <v>12</v>
      </c>
      <c r="B12" s="6">
        <v>769.27</v>
      </c>
    </row>
    <row r="13" spans="1:2" ht="14.25">
      <c r="A13" s="21" t="s">
        <v>13</v>
      </c>
      <c r="B13" s="6">
        <v>168128.28</v>
      </c>
    </row>
    <row r="14" spans="1:2" ht="14.25">
      <c r="A14" s="21" t="s">
        <v>14</v>
      </c>
      <c r="B14" s="6">
        <v>393.28</v>
      </c>
    </row>
    <row r="15" spans="1:2" ht="14.25">
      <c r="A15" s="21" t="s">
        <v>15</v>
      </c>
      <c r="B15" s="6">
        <v>72.33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6.7109375" style="0" customWidth="1"/>
    <col min="2" max="2" width="28.00390625" style="0" customWidth="1"/>
  </cols>
  <sheetData>
    <row r="1" spans="1:2" ht="36.75">
      <c r="A1" s="2" t="s">
        <v>50</v>
      </c>
      <c r="B1" s="13" t="s">
        <v>21</v>
      </c>
    </row>
    <row r="2" spans="1:2" ht="16.5">
      <c r="A2" s="4" t="s">
        <v>0</v>
      </c>
      <c r="B2" s="14">
        <f>B3+B5</f>
        <v>81626.34999999998</v>
      </c>
    </row>
    <row r="3" spans="1:2" ht="14.25">
      <c r="A3" s="5" t="s">
        <v>1</v>
      </c>
      <c r="B3" s="6">
        <f>B4</f>
        <v>15904.349999999977</v>
      </c>
    </row>
    <row r="4" spans="1:2" ht="14.25">
      <c r="A4" s="7" t="s">
        <v>2</v>
      </c>
      <c r="B4" s="6">
        <v>15904.349999999977</v>
      </c>
    </row>
    <row r="5" spans="1:2" ht="14.25">
      <c r="A5" s="8" t="s">
        <v>18</v>
      </c>
      <c r="B5" s="6">
        <v>65722</v>
      </c>
    </row>
    <row r="6" spans="1:2" ht="28.5">
      <c r="A6" s="9" t="s">
        <v>19</v>
      </c>
      <c r="B6" s="10">
        <v>63355</v>
      </c>
    </row>
    <row r="7" spans="1:2" ht="16.5">
      <c r="A7" s="4" t="s">
        <v>9</v>
      </c>
      <c r="B7" s="14">
        <f>B8</f>
        <v>81626</v>
      </c>
    </row>
    <row r="8" spans="1:2" ht="14.25">
      <c r="A8" s="8" t="s">
        <v>11</v>
      </c>
      <c r="B8" s="6">
        <v>81626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4.140625" style="0" customWidth="1"/>
    <col min="2" max="2" width="15.421875" style="0" bestFit="1" customWidth="1"/>
  </cols>
  <sheetData>
    <row r="1" spans="1:2" ht="58.5" customHeight="1">
      <c r="A1" s="2" t="s">
        <v>56</v>
      </c>
      <c r="B1" s="3" t="s">
        <v>22</v>
      </c>
    </row>
    <row r="2" spans="1:2" ht="16.5">
      <c r="A2" s="4" t="s">
        <v>0</v>
      </c>
      <c r="B2" s="14">
        <f>B3+B7+B8+B9</f>
        <v>2055417.3400000038</v>
      </c>
    </row>
    <row r="3" spans="1:2" ht="14.25">
      <c r="A3" s="5" t="s">
        <v>1</v>
      </c>
      <c r="B3" s="6">
        <f>B4+B5+B6</f>
        <v>2003973.780000004</v>
      </c>
    </row>
    <row r="4" spans="1:2" ht="14.25">
      <c r="A4" s="7" t="s">
        <v>2</v>
      </c>
      <c r="B4" s="6">
        <v>867929.5300000039</v>
      </c>
    </row>
    <row r="5" spans="1:2" ht="14.25">
      <c r="A5" s="7" t="s">
        <v>3</v>
      </c>
      <c r="B5" s="6">
        <v>681250.2500000001</v>
      </c>
    </row>
    <row r="6" spans="1:2" ht="14.25">
      <c r="A6" s="7" t="s">
        <v>4</v>
      </c>
      <c r="B6" s="6">
        <v>454794</v>
      </c>
    </row>
    <row r="7" spans="1:2" ht="14.25">
      <c r="A7" s="5" t="s">
        <v>6</v>
      </c>
      <c r="B7" s="6">
        <v>1236.69</v>
      </c>
    </row>
    <row r="8" spans="1:2" ht="14.25">
      <c r="A8" s="8" t="s">
        <v>7</v>
      </c>
      <c r="B8" s="6">
        <v>9069.41</v>
      </c>
    </row>
    <row r="9" spans="1:2" ht="14.25">
      <c r="A9" s="8" t="s">
        <v>8</v>
      </c>
      <c r="B9" s="6">
        <v>41137.46</v>
      </c>
    </row>
    <row r="10" spans="1:2" ht="16.5">
      <c r="A10" s="4" t="s">
        <v>9</v>
      </c>
      <c r="B10" s="14">
        <f>B11+B12+B13+B14+B15+B16</f>
        <v>2055416.6699999997</v>
      </c>
    </row>
    <row r="11" spans="1:2" ht="14.25">
      <c r="A11" s="8" t="s">
        <v>10</v>
      </c>
      <c r="B11" s="6">
        <v>96071.19</v>
      </c>
    </row>
    <row r="12" spans="1:2" ht="14.25">
      <c r="A12" s="8" t="s">
        <v>11</v>
      </c>
      <c r="B12" s="6">
        <v>460490.77</v>
      </c>
    </row>
    <row r="13" spans="1:2" ht="14.25">
      <c r="A13" s="8" t="s">
        <v>12</v>
      </c>
      <c r="B13" s="6">
        <v>61840.84</v>
      </c>
    </row>
    <row r="14" spans="1:2" ht="14.25">
      <c r="A14" s="8" t="s">
        <v>13</v>
      </c>
      <c r="B14" s="6">
        <v>1424701.71</v>
      </c>
    </row>
    <row r="15" spans="1:2" ht="14.25">
      <c r="A15" s="8" t="s">
        <v>14</v>
      </c>
      <c r="B15" s="6">
        <v>11555.03</v>
      </c>
    </row>
    <row r="16" spans="1:2" ht="14.25">
      <c r="A16" s="8" t="s">
        <v>15</v>
      </c>
      <c r="B16" s="6">
        <v>757.13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18"/>
  <sheetViews>
    <sheetView view="pageBreakPreview" zoomScale="60" zoomScalePageLayoutView="0" workbookViewId="0" topLeftCell="A1">
      <selection activeCell="E33" sqref="E33"/>
    </sheetView>
  </sheetViews>
  <sheetFormatPr defaultColWidth="9.140625" defaultRowHeight="15"/>
  <cols>
    <col min="1" max="1" width="43.140625" style="0" customWidth="1"/>
    <col min="2" max="3" width="17.57421875" style="0" customWidth="1"/>
    <col min="4" max="4" width="18.421875" style="0" customWidth="1"/>
  </cols>
  <sheetData>
    <row r="1" spans="1:4" ht="55.5">
      <c r="A1" s="36" t="s">
        <v>24</v>
      </c>
      <c r="B1" s="15" t="s">
        <v>57</v>
      </c>
      <c r="C1" s="16" t="s">
        <v>58</v>
      </c>
      <c r="D1" s="16" t="s">
        <v>59</v>
      </c>
    </row>
    <row r="2" spans="1:4" ht="16.5">
      <c r="A2" s="23" t="s">
        <v>25</v>
      </c>
      <c r="B2" s="14">
        <f>B9+B8+B7+B3</f>
        <v>90976.06</v>
      </c>
      <c r="C2" s="14">
        <f>C9+C8+C7+C3</f>
        <v>204355.8</v>
      </c>
      <c r="D2" s="14">
        <f>D9+D8+D7+D3</f>
        <v>49152.55</v>
      </c>
    </row>
    <row r="3" spans="1:4" ht="14.25">
      <c r="A3" s="21" t="s">
        <v>26</v>
      </c>
      <c r="B3" s="6">
        <f>B4+B5+B6</f>
        <v>54136.5</v>
      </c>
      <c r="C3" s="6">
        <f>C4+C5+C6</f>
        <v>143469.16999999998</v>
      </c>
      <c r="D3" s="6">
        <f>D4</f>
        <v>8927.15</v>
      </c>
    </row>
    <row r="4" spans="1:4" ht="14.25">
      <c r="A4" s="22" t="s">
        <v>27</v>
      </c>
      <c r="B4" s="6">
        <v>14958.199999999997</v>
      </c>
      <c r="C4" s="6">
        <v>42497.29999999999</v>
      </c>
      <c r="D4" s="6">
        <v>8927.15</v>
      </c>
    </row>
    <row r="5" spans="1:4" ht="14.25">
      <c r="A5" s="22" t="s">
        <v>28</v>
      </c>
      <c r="B5" s="6">
        <v>13751.25</v>
      </c>
      <c r="C5" s="6">
        <v>19261.620000000003</v>
      </c>
      <c r="D5" s="7">
        <v>0</v>
      </c>
    </row>
    <row r="6" spans="1:4" ht="14.25">
      <c r="A6" s="22" t="s">
        <v>29</v>
      </c>
      <c r="B6" s="6">
        <v>25427.05</v>
      </c>
      <c r="C6" s="6">
        <v>81710.25</v>
      </c>
      <c r="D6" s="7">
        <v>0</v>
      </c>
    </row>
    <row r="7" spans="1:4" ht="14.25">
      <c r="A7" s="21" t="s">
        <v>30</v>
      </c>
      <c r="B7" s="6">
        <v>91</v>
      </c>
      <c r="C7" s="6">
        <v>311</v>
      </c>
      <c r="D7" s="7">
        <v>0</v>
      </c>
    </row>
    <row r="8" spans="1:4" ht="14.25">
      <c r="A8" s="21" t="s">
        <v>31</v>
      </c>
      <c r="B8" s="6">
        <v>0</v>
      </c>
      <c r="C8" s="6"/>
      <c r="D8" s="7"/>
    </row>
    <row r="9" spans="1:4" ht="14.25">
      <c r="A9" s="21" t="s">
        <v>32</v>
      </c>
      <c r="B9" s="6">
        <v>36748.56</v>
      </c>
      <c r="C9" s="6">
        <v>60575.63</v>
      </c>
      <c r="D9" s="6">
        <v>40225.4</v>
      </c>
    </row>
    <row r="10" spans="1:4" ht="38.25" customHeight="1">
      <c r="A10" s="25" t="s">
        <v>33</v>
      </c>
      <c r="B10" s="10">
        <f>B9</f>
        <v>36748.56</v>
      </c>
      <c r="C10" s="10">
        <f>C9</f>
        <v>60575.63</v>
      </c>
      <c r="D10" s="10">
        <v>40225.4</v>
      </c>
    </row>
    <row r="11" spans="1:4" ht="16.5">
      <c r="A11" s="23" t="s">
        <v>34</v>
      </c>
      <c r="B11" s="14">
        <f>B12+B13+B14+B15+B16+B17</f>
        <v>90976.23</v>
      </c>
      <c r="C11" s="14">
        <f>C12+C13+C14+C15+C16+C17</f>
        <v>204356.12</v>
      </c>
      <c r="D11" s="14">
        <f>D12+D13+D14+D15+D16+D17</f>
        <v>49153.25</v>
      </c>
    </row>
    <row r="12" spans="1:4" ht="14.25">
      <c r="A12" s="21" t="s">
        <v>35</v>
      </c>
      <c r="B12" s="6">
        <v>520.24</v>
      </c>
      <c r="C12" s="6">
        <v>1467.19</v>
      </c>
      <c r="D12" s="6">
        <v>1614.91</v>
      </c>
    </row>
    <row r="13" spans="1:4" ht="14.25">
      <c r="A13" s="21" t="s">
        <v>36</v>
      </c>
      <c r="B13" s="6">
        <v>18113.36</v>
      </c>
      <c r="C13" s="6">
        <v>29868</v>
      </c>
      <c r="D13" s="6">
        <v>13733.63</v>
      </c>
    </row>
    <row r="14" spans="1:4" ht="14.25">
      <c r="A14" s="21" t="s">
        <v>37</v>
      </c>
      <c r="B14" s="6">
        <v>7820</v>
      </c>
      <c r="C14" s="6">
        <v>8036.98</v>
      </c>
      <c r="D14" s="6">
        <v>2500</v>
      </c>
    </row>
    <row r="15" spans="1:4" ht="14.25">
      <c r="A15" s="21" t="s">
        <v>38</v>
      </c>
      <c r="B15" s="6">
        <v>63920.26</v>
      </c>
      <c r="C15" s="6">
        <v>163909</v>
      </c>
      <c r="D15" s="6">
        <v>31071.71</v>
      </c>
    </row>
    <row r="16" spans="1:4" ht="14.25">
      <c r="A16" s="21" t="s">
        <v>39</v>
      </c>
      <c r="B16" s="6">
        <v>533.37</v>
      </c>
      <c r="C16" s="6">
        <v>1064.95</v>
      </c>
      <c r="D16" s="6">
        <v>165</v>
      </c>
    </row>
    <row r="17" spans="1:4" ht="13.5" customHeight="1">
      <c r="A17" s="21" t="s">
        <v>40</v>
      </c>
      <c r="B17" s="6">
        <v>69</v>
      </c>
      <c r="C17" s="6">
        <v>10</v>
      </c>
      <c r="D17" s="6">
        <v>68</v>
      </c>
    </row>
    <row r="18" spans="1:3" s="19" customFormat="1" ht="14.25">
      <c r="A18" s="17"/>
      <c r="B18" s="18"/>
      <c r="C18" s="18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B1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2.57421875" style="0" customWidth="1"/>
    <col min="2" max="2" width="35.57421875" style="0" bestFit="1" customWidth="1"/>
  </cols>
  <sheetData>
    <row r="1" spans="1:2" ht="36.75">
      <c r="A1" s="24" t="s">
        <v>41</v>
      </c>
      <c r="B1" s="15" t="s">
        <v>23</v>
      </c>
    </row>
    <row r="2" spans="1:2" ht="16.5">
      <c r="A2" s="20" t="s">
        <v>0</v>
      </c>
      <c r="B2" s="14">
        <f>B3+B6</f>
        <v>123893.98</v>
      </c>
    </row>
    <row r="3" spans="1:2" ht="14.25">
      <c r="A3" s="21" t="s">
        <v>1</v>
      </c>
      <c r="B3" s="6">
        <f>B4+B5</f>
        <v>9225.76</v>
      </c>
    </row>
    <row r="4" spans="1:2" ht="14.25">
      <c r="A4" s="22" t="s">
        <v>2</v>
      </c>
      <c r="B4" s="6">
        <v>6095.320000000001</v>
      </c>
    </row>
    <row r="5" spans="1:2" ht="14.25">
      <c r="A5" s="22" t="s">
        <v>3</v>
      </c>
      <c r="B5" s="6">
        <v>3130.4399999999996</v>
      </c>
    </row>
    <row r="6" spans="1:2" ht="14.25">
      <c r="A6" s="21" t="s">
        <v>8</v>
      </c>
      <c r="B6" s="6">
        <v>114668.22</v>
      </c>
    </row>
    <row r="7" spans="1:2" ht="14.25">
      <c r="A7" s="23" t="s">
        <v>42</v>
      </c>
      <c r="B7" s="10">
        <v>52881</v>
      </c>
    </row>
    <row r="8" spans="1:2" ht="16.5">
      <c r="A8" s="20" t="s">
        <v>9</v>
      </c>
      <c r="B8" s="14">
        <f>B10+B11+B12+B14+B13</f>
        <v>123893.77999999998</v>
      </c>
    </row>
    <row r="9" spans="1:2" ht="14.25">
      <c r="A9" s="21" t="s">
        <v>35</v>
      </c>
      <c r="B9" s="6"/>
    </row>
    <row r="10" spans="1:2" ht="14.25">
      <c r="A10" s="21" t="s">
        <v>11</v>
      </c>
      <c r="B10" s="6">
        <v>94476.62</v>
      </c>
    </row>
    <row r="11" spans="1:2" ht="14.25">
      <c r="A11" s="21" t="s">
        <v>12</v>
      </c>
      <c r="B11" s="6"/>
    </row>
    <row r="12" spans="1:2" ht="14.25">
      <c r="A12" s="21" t="s">
        <v>13</v>
      </c>
      <c r="B12" s="6">
        <v>10240</v>
      </c>
    </row>
    <row r="13" spans="1:2" ht="14.25">
      <c r="A13" s="21" t="s">
        <v>14</v>
      </c>
      <c r="B13" s="6">
        <v>4561.29</v>
      </c>
    </row>
    <row r="14" spans="1:2" ht="14.25">
      <c r="A14" s="21" t="s">
        <v>15</v>
      </c>
      <c r="B14" s="6">
        <v>14615.87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1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1.140625" style="0" customWidth="1"/>
    <col min="2" max="2" width="17.421875" style="0" bestFit="1" customWidth="1"/>
  </cols>
  <sheetData>
    <row r="1" spans="1:2" ht="36.75">
      <c r="A1" s="24" t="s">
        <v>41</v>
      </c>
      <c r="B1" s="3" t="s">
        <v>43</v>
      </c>
    </row>
    <row r="2" spans="1:2" ht="16.5">
      <c r="A2" s="20" t="s">
        <v>0</v>
      </c>
      <c r="B2" s="11">
        <f>B3+B6+B7</f>
        <v>356430</v>
      </c>
    </row>
    <row r="3" spans="1:2" ht="14.25">
      <c r="A3" s="21" t="s">
        <v>1</v>
      </c>
      <c r="B3" s="6">
        <f>B4</f>
        <v>34449</v>
      </c>
    </row>
    <row r="4" spans="1:2" ht="14.25">
      <c r="A4" s="22" t="s">
        <v>2</v>
      </c>
      <c r="B4" s="12">
        <v>34449</v>
      </c>
    </row>
    <row r="5" spans="1:2" ht="14.25">
      <c r="A5" s="22" t="s">
        <v>5</v>
      </c>
      <c r="B5" s="6">
        <v>0</v>
      </c>
    </row>
    <row r="6" spans="1:2" ht="14.25">
      <c r="A6" s="21" t="s">
        <v>7</v>
      </c>
      <c r="B6" s="6">
        <v>62719</v>
      </c>
    </row>
    <row r="7" spans="1:2" ht="14.25">
      <c r="A7" s="21" t="s">
        <v>8</v>
      </c>
      <c r="B7" s="10">
        <v>259262</v>
      </c>
    </row>
    <row r="8" spans="1:2" ht="14.25">
      <c r="A8" s="25" t="s">
        <v>16</v>
      </c>
      <c r="B8" s="10">
        <v>239527</v>
      </c>
    </row>
    <row r="9" spans="1:2" ht="16.5">
      <c r="A9" s="20" t="s">
        <v>9</v>
      </c>
      <c r="B9" s="11">
        <f>B10+B11</f>
        <v>356430</v>
      </c>
    </row>
    <row r="10" spans="1:2" ht="14.25">
      <c r="A10" s="21" t="s">
        <v>11</v>
      </c>
      <c r="B10" s="6">
        <v>295459</v>
      </c>
    </row>
    <row r="11" spans="1:2" ht="14.25">
      <c r="A11" s="21" t="s">
        <v>13</v>
      </c>
      <c r="B11" s="6">
        <v>60971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9.8515625" style="0" customWidth="1"/>
    <col min="2" max="2" width="32.57421875" style="0" customWidth="1"/>
  </cols>
  <sheetData>
    <row r="1" spans="1:2" ht="36.75">
      <c r="A1" s="24" t="s">
        <v>41</v>
      </c>
      <c r="B1" s="24" t="s">
        <v>45</v>
      </c>
    </row>
    <row r="2" spans="1:2" ht="16.5">
      <c r="A2" s="20" t="s">
        <v>0</v>
      </c>
      <c r="B2" s="27">
        <f>B3+B5+B6+B7</f>
        <v>692469.1900000001</v>
      </c>
    </row>
    <row r="3" spans="1:2" ht="14.25">
      <c r="A3" s="21" t="s">
        <v>44</v>
      </c>
      <c r="B3" s="32">
        <f>B4</f>
        <v>127434.81000000004</v>
      </c>
    </row>
    <row r="4" spans="1:2" ht="14.25">
      <c r="A4" s="22" t="s">
        <v>2</v>
      </c>
      <c r="B4" s="32">
        <v>127434.81000000004</v>
      </c>
    </row>
    <row r="5" spans="1:2" ht="14.25">
      <c r="A5" s="21" t="s">
        <v>6</v>
      </c>
      <c r="B5" s="22">
        <v>1116.22</v>
      </c>
    </row>
    <row r="6" spans="1:2" ht="14.25">
      <c r="A6" s="21" t="s">
        <v>7</v>
      </c>
      <c r="B6" s="32">
        <v>13055.880000000001</v>
      </c>
    </row>
    <row r="7" spans="1:2" ht="14.25">
      <c r="A7" s="21" t="s">
        <v>8</v>
      </c>
      <c r="B7" s="32">
        <v>550862.28</v>
      </c>
    </row>
    <row r="8" spans="1:2" ht="14.25">
      <c r="A8" s="25" t="s">
        <v>16</v>
      </c>
      <c r="B8" s="31">
        <v>448740.11</v>
      </c>
    </row>
    <row r="9" spans="1:2" ht="16.5">
      <c r="A9" s="20" t="s">
        <v>9</v>
      </c>
      <c r="B9" s="27">
        <f>B10+B11+B12+B13+B14+B15</f>
        <v>692469.1900000001</v>
      </c>
    </row>
    <row r="10" spans="1:2" ht="14.25">
      <c r="A10" s="21" t="s">
        <v>10</v>
      </c>
      <c r="B10" s="32">
        <v>39653.5</v>
      </c>
    </row>
    <row r="11" spans="1:2" ht="14.25">
      <c r="A11" s="21" t="s">
        <v>11</v>
      </c>
      <c r="B11" s="32">
        <v>116792.17</v>
      </c>
    </row>
    <row r="12" spans="1:2" ht="14.25">
      <c r="A12" s="21" t="s">
        <v>12</v>
      </c>
      <c r="B12" s="32">
        <v>859.38</v>
      </c>
    </row>
    <row r="13" spans="1:2" ht="14.25">
      <c r="A13" s="21" t="s">
        <v>13</v>
      </c>
      <c r="B13" s="32">
        <v>529823.75</v>
      </c>
    </row>
    <row r="14" spans="1:2" ht="14.25">
      <c r="A14" s="21" t="s">
        <v>14</v>
      </c>
      <c r="B14" s="32">
        <v>5192</v>
      </c>
    </row>
    <row r="15" spans="1:2" ht="14.25">
      <c r="A15" s="21" t="s">
        <v>15</v>
      </c>
      <c r="B15" s="32">
        <v>148.39</v>
      </c>
    </row>
    <row r="17" ht="15">
      <c r="A17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4.7109375" style="0" customWidth="1"/>
    <col min="2" max="2" width="12.28125" style="0" bestFit="1" customWidth="1"/>
  </cols>
  <sheetData>
    <row r="1" spans="1:2" ht="36.75">
      <c r="A1" s="24" t="s">
        <v>41</v>
      </c>
      <c r="B1" s="13" t="s">
        <v>17</v>
      </c>
    </row>
    <row r="2" spans="1:2" ht="16.5">
      <c r="A2" s="20" t="s">
        <v>0</v>
      </c>
      <c r="B2" s="14">
        <f>B5+B3</f>
        <v>44707.21999999999</v>
      </c>
    </row>
    <row r="3" spans="1:2" ht="14.25">
      <c r="A3" s="21" t="s">
        <v>1</v>
      </c>
      <c r="B3" s="6">
        <f>B4</f>
        <v>17459.54999999999</v>
      </c>
    </row>
    <row r="4" spans="1:2" ht="14.25">
      <c r="A4" s="22" t="s">
        <v>2</v>
      </c>
      <c r="B4" s="6">
        <v>17459.54999999999</v>
      </c>
    </row>
    <row r="5" spans="1:2" ht="14.25">
      <c r="A5" s="21" t="s">
        <v>18</v>
      </c>
      <c r="B5" s="6">
        <v>27247.67</v>
      </c>
    </row>
    <row r="6" spans="1:2" ht="14.25">
      <c r="A6" s="25" t="s">
        <v>19</v>
      </c>
      <c r="B6" s="10">
        <f>B5</f>
        <v>27247.67</v>
      </c>
    </row>
    <row r="7" spans="1:2" ht="16.5">
      <c r="A7" s="20" t="s">
        <v>9</v>
      </c>
      <c r="B7" s="14">
        <f>B8</f>
        <v>44707.22</v>
      </c>
    </row>
    <row r="8" spans="1:2" ht="14.25">
      <c r="A8" s="21" t="s">
        <v>11</v>
      </c>
      <c r="B8" s="6">
        <v>44707.22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6.57421875" style="0" customWidth="1"/>
    <col min="2" max="2" width="25.421875" style="0" customWidth="1"/>
  </cols>
  <sheetData>
    <row r="1" spans="1:2" ht="36.75">
      <c r="A1" s="2" t="s">
        <v>41</v>
      </c>
      <c r="B1" s="13" t="s">
        <v>20</v>
      </c>
    </row>
    <row r="2" spans="1:2" ht="16.5">
      <c r="A2" s="4" t="s">
        <v>0</v>
      </c>
      <c r="B2" s="14">
        <f>B3+B5</f>
        <v>60573.920000000006</v>
      </c>
    </row>
    <row r="3" spans="1:2" ht="14.25">
      <c r="A3" s="5" t="s">
        <v>1</v>
      </c>
      <c r="B3" s="6">
        <f>B4</f>
        <v>15388.750000000005</v>
      </c>
    </row>
    <row r="4" spans="1:2" ht="14.25">
      <c r="A4" s="7" t="s">
        <v>2</v>
      </c>
      <c r="B4" s="6">
        <v>15388.750000000005</v>
      </c>
    </row>
    <row r="5" spans="1:2" ht="14.25">
      <c r="A5" s="8" t="s">
        <v>18</v>
      </c>
      <c r="B5" s="6">
        <v>45185.17</v>
      </c>
    </row>
    <row r="6" spans="1:2" ht="28.5">
      <c r="A6" s="9" t="s">
        <v>19</v>
      </c>
      <c r="B6" s="10">
        <v>43607</v>
      </c>
    </row>
    <row r="7" spans="1:2" ht="16.5">
      <c r="A7" s="4" t="s">
        <v>9</v>
      </c>
      <c r="B7" s="14">
        <f>B8</f>
        <v>60574</v>
      </c>
    </row>
    <row r="8" spans="1:2" ht="14.25">
      <c r="A8" s="8" t="s">
        <v>11</v>
      </c>
      <c r="B8" s="6">
        <v>60574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1.8515625" style="0" customWidth="1"/>
    <col min="2" max="2" width="28.421875" style="0" customWidth="1"/>
  </cols>
  <sheetData>
    <row r="1" spans="1:2" ht="36.75">
      <c r="A1" s="24" t="s">
        <v>41</v>
      </c>
      <c r="B1" s="13" t="s">
        <v>46</v>
      </c>
    </row>
    <row r="2" spans="1:2" ht="16.5">
      <c r="A2" s="20" t="s">
        <v>0</v>
      </c>
      <c r="B2" s="14">
        <f>B3+B7</f>
        <v>334596.41000000015</v>
      </c>
    </row>
    <row r="3" spans="1:2" ht="14.25">
      <c r="A3" s="21" t="s">
        <v>1</v>
      </c>
      <c r="B3" s="6">
        <f>B4</f>
        <v>92950.74000000015</v>
      </c>
    </row>
    <row r="4" spans="1:2" ht="14.25">
      <c r="A4" s="22" t="s">
        <v>2</v>
      </c>
      <c r="B4" s="6">
        <v>92950.74000000015</v>
      </c>
    </row>
    <row r="5" spans="1:2" ht="14.25">
      <c r="A5" s="22" t="s">
        <v>5</v>
      </c>
      <c r="B5" s="6"/>
    </row>
    <row r="6" spans="1:2" ht="14.25">
      <c r="A6" s="21" t="s">
        <v>7</v>
      </c>
      <c r="B6" s="6"/>
    </row>
    <row r="7" spans="1:2" ht="14.25">
      <c r="A7" s="21" t="s">
        <v>18</v>
      </c>
      <c r="B7" s="6">
        <v>241645.66999999998</v>
      </c>
    </row>
    <row r="8" spans="1:2" ht="28.5">
      <c r="A8" s="25" t="s">
        <v>19</v>
      </c>
      <c r="B8" s="30">
        <v>165803</v>
      </c>
    </row>
    <row r="9" spans="1:2" ht="16.5">
      <c r="A9" s="20" t="s">
        <v>9</v>
      </c>
      <c r="B9" s="14">
        <f>B10</f>
        <v>334596</v>
      </c>
    </row>
    <row r="10" spans="1:2" ht="14.25">
      <c r="A10" s="21" t="s">
        <v>11</v>
      </c>
      <c r="B10" s="6">
        <v>334596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b.piazza</cp:lastModifiedBy>
  <dcterms:created xsi:type="dcterms:W3CDTF">2017-02-03T09:12:56Z</dcterms:created>
  <dcterms:modified xsi:type="dcterms:W3CDTF">2021-06-30T07:51:24Z</dcterms:modified>
  <cp:category/>
  <cp:version/>
  <cp:contentType/>
  <cp:contentStatus/>
</cp:coreProperties>
</file>